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Куркино на 2023 год и на плановый период 2024-2025 годов\"/>
    </mc:Choice>
  </mc:AlternateContent>
  <bookViews>
    <workbookView xWindow="-108" yWindow="-108" windowWidth="23256" windowHeight="12576"/>
  </bookViews>
  <sheets>
    <sheet name="Документ (6)" sheetId="7" r:id="rId1"/>
  </sheets>
  <definedNames>
    <definedName name="_xlnm.Print_Titles" localSheetId="0">'Документ (6)'!$6:$7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0" i="7" l="1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E10" i="7" s="1"/>
  <c r="O10" i="7"/>
  <c r="AK24" i="7"/>
  <c r="AJ24" i="7"/>
  <c r="AK20" i="7"/>
  <c r="AJ20" i="7"/>
  <c r="AK17" i="7"/>
  <c r="AK15" i="7" s="1"/>
  <c r="AJ17" i="7"/>
  <c r="AJ15" i="7" s="1"/>
  <c r="AK13" i="7"/>
  <c r="AJ13" i="7"/>
  <c r="AJ9" i="7" s="1"/>
  <c r="AK11" i="7"/>
  <c r="AK10" i="7" s="1"/>
  <c r="AJ11" i="7"/>
  <c r="AJ10" i="7" s="1"/>
  <c r="AL12" i="7"/>
  <c r="AL16" i="7"/>
  <c r="AL18" i="7"/>
  <c r="AL19" i="7"/>
  <c r="AL25" i="7"/>
  <c r="AL26" i="7"/>
  <c r="AL27" i="7"/>
  <c r="AK9" i="7" l="1"/>
  <c r="AK28" i="7" s="1"/>
  <c r="AJ8" i="7"/>
  <c r="AL10" i="7"/>
  <c r="AJ28" i="7"/>
  <c r="AL9" i="7"/>
  <c r="AL24" i="7"/>
  <c r="AL17" i="7"/>
  <c r="AL15" i="7"/>
  <c r="AL11" i="7"/>
  <c r="AK8" i="7" l="1"/>
  <c r="AL8" i="7" s="1"/>
  <c r="AL28" i="7"/>
</calcChain>
</file>

<file path=xl/sharedStrings.xml><?xml version="1.0" encoding="utf-8"?>
<sst xmlns="http://schemas.openxmlformats.org/spreadsheetml/2006/main" count="103" uniqueCount="57">
  <si>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</si>
  <si>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</si>
  <si>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</si>
  <si>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</si>
  <si>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</si>
  <si>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</si>
  <si>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</si>
  <si>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</si>
  <si>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</si>
  <si>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</si>
  <si>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</si>
  <si>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</si>
  <si>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</si>
  <si>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</si>
  <si>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</si>
  <si>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</si>
  <si>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</si>
  <si>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</si>
  <si>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</si>
  <si>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</si>
  <si>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</si>
  <si>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</si>
  <si>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</si>
  <si>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</si>
  <si>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</si>
  <si>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</si>
  <si>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</si>
  <si>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</si>
  <si>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</si>
  <si>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</si>
  <si>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</si>
  <si>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</si>
  <si>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</si>
  <si>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</si>
  <si>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</si>
  <si>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</si>
  <si>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</si>
  <si>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</si>
  <si>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</si>
  <si>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</si>
  <si>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</si>
  <si>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</si>
  <si>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</si>
  <si>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</si>
  <si>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</si>
  <si>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</si>
  <si>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</si>
  <si>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Куркино"</t>
  </si>
  <si>
    <t>План на 2022 год</t>
  </si>
  <si>
    <t>План на 2022 год с учетом изменений</t>
  </si>
  <si>
    <t>Исполнено по бюджету муниципального района на 01.11.2022 года</t>
  </si>
  <si>
    <t>% исполнения к плану 2022 года</t>
  </si>
  <si>
    <t>Ожидаемое исполнение в 2022 году</t>
  </si>
  <si>
    <t>% 2023 года к ожидаемому исполнению 2022 года</t>
  </si>
  <si>
    <t>Прогноз бюджета на 2023 год</t>
  </si>
  <si>
    <t>Ожидаемое исполнение бюджета МО СП "Деревня Куркино" за 2022 год в разрезе доходных источников, ПРОГНОЗ на 2023 год</t>
  </si>
  <si>
    <t xml:space="preserve">        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</si>
</sst>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1">
    <xf numFmtId="0" fontId="0" fillId="0" borderId="0" xfId="0"/>
    <xf numFmtId="0" fontId="5" fillId="5" borderId="1" xfId="1" applyFont="1" applyFill="1">
      <alignment horizontal="left" wrapText="1"/>
    </xf>
    <xf numFmtId="0" fontId="5" fillId="5" borderId="1" xfId="2" applyFont="1" applyFill="1"/>
    <xf numFmtId="0" fontId="6" fillId="5" borderId="0" xfId="0" applyFont="1" applyFill="1" applyProtection="1">
      <protection locked="0"/>
    </xf>
    <xf numFmtId="0" fontId="8" fillId="5" borderId="0" xfId="0" applyFont="1" applyFill="1" applyProtection="1">
      <protection locked="0"/>
    </xf>
    <xf numFmtId="0" fontId="9" fillId="5" borderId="1" xfId="4" applyFont="1" applyFill="1">
      <alignment horizontal="center"/>
    </xf>
    <xf numFmtId="10" fontId="7" fillId="5" borderId="8" xfId="18" applyFont="1" applyFill="1" applyBorder="1">
      <alignment horizontal="center" vertical="top" shrinkToFit="1"/>
    </xf>
    <xf numFmtId="10" fontId="5" fillId="5" borderId="8" xfId="18" applyFont="1" applyFill="1" applyBorder="1">
      <alignment horizontal="center" vertical="top" shrinkToFit="1"/>
    </xf>
    <xf numFmtId="0" fontId="5" fillId="5" borderId="8" xfId="12" applyFont="1" applyFill="1" applyBorder="1">
      <alignment horizontal="center" vertical="center" wrapText="1"/>
    </xf>
    <xf numFmtId="4" fontId="7" fillId="5" borderId="10" xfId="2" applyNumberFormat="1" applyFont="1" applyFill="1" applyBorder="1"/>
    <xf numFmtId="4" fontId="8" fillId="5" borderId="10" xfId="0" applyNumberFormat="1" applyFont="1" applyFill="1" applyBorder="1" applyProtection="1">
      <protection locked="0"/>
    </xf>
    <xf numFmtId="4" fontId="5" fillId="5" borderId="10" xfId="2" applyNumberFormat="1" applyFont="1" applyFill="1" applyBorder="1"/>
    <xf numFmtId="4" fontId="6" fillId="5" borderId="10" xfId="0" applyNumberFormat="1" applyFont="1" applyFill="1" applyBorder="1" applyProtection="1">
      <protection locked="0"/>
    </xf>
    <xf numFmtId="4" fontId="7" fillId="5" borderId="10" xfId="2" applyNumberFormat="1" applyFont="1" applyFill="1" applyBorder="1" applyAlignment="1">
      <alignment vertical="top"/>
    </xf>
    <xf numFmtId="4" fontId="6" fillId="5" borderId="10" xfId="0" applyNumberFormat="1" applyFont="1" applyFill="1" applyBorder="1" applyAlignment="1" applyProtection="1">
      <alignment vertical="top"/>
      <protection locked="0"/>
    </xf>
    <xf numFmtId="0" fontId="5" fillId="5" borderId="18" xfId="13" applyFont="1" applyFill="1" applyBorder="1">
      <alignment horizontal="center" vertical="center" wrapText="1"/>
    </xf>
    <xf numFmtId="0" fontId="5" fillId="5" borderId="2" xfId="12" applyFont="1" applyFill="1" applyBorder="1">
      <alignment horizontal="center" vertical="center" wrapText="1"/>
    </xf>
    <xf numFmtId="1" fontId="7" fillId="5" borderId="22" xfId="14" applyFont="1" applyFill="1" applyBorder="1">
      <alignment horizontal="center" vertical="top" shrinkToFit="1"/>
    </xf>
    <xf numFmtId="0" fontId="7" fillId="5" borderId="2" xfId="15" applyFont="1" applyFill="1" applyBorder="1">
      <alignment horizontal="left" vertical="top" wrapText="1"/>
    </xf>
    <xf numFmtId="1" fontId="7" fillId="5" borderId="2" xfId="14" applyFont="1" applyFill="1" applyBorder="1">
      <alignment horizontal="center" vertical="top" shrinkToFit="1"/>
    </xf>
    <xf numFmtId="0" fontId="7" fillId="5" borderId="2" xfId="16" applyFont="1" applyFill="1" applyBorder="1">
      <alignment horizontal="center" vertical="top" wrapText="1"/>
    </xf>
    <xf numFmtId="4" fontId="7" fillId="5" borderId="2" xfId="17" applyFont="1" applyFill="1" applyBorder="1">
      <alignment horizontal="right" vertical="top" shrinkToFit="1"/>
    </xf>
    <xf numFmtId="10" fontId="7" fillId="5" borderId="2" xfId="18" applyFont="1" applyFill="1" applyBorder="1">
      <alignment horizontal="center" vertical="top" shrinkToFit="1"/>
    </xf>
    <xf numFmtId="4" fontId="8" fillId="5" borderId="24" xfId="0" applyNumberFormat="1" applyFont="1" applyFill="1" applyBorder="1" applyProtection="1">
      <protection locked="0"/>
    </xf>
    <xf numFmtId="1" fontId="5" fillId="5" borderId="22" xfId="14" applyFont="1" applyFill="1" applyBorder="1">
      <alignment horizontal="center" vertical="top" shrinkToFit="1"/>
    </xf>
    <xf numFmtId="0" fontId="5" fillId="5" borderId="2" xfId="15" applyFont="1" applyFill="1" applyBorder="1">
      <alignment horizontal="left" vertical="top" wrapText="1"/>
    </xf>
    <xf numFmtId="1" fontId="5" fillId="5" borderId="2" xfId="14" applyFont="1" applyFill="1" applyBorder="1">
      <alignment horizontal="center" vertical="top" shrinkToFit="1"/>
    </xf>
    <xf numFmtId="0" fontId="5" fillId="5" borderId="2" xfId="16" applyFont="1" applyFill="1" applyBorder="1">
      <alignment horizontal="center" vertical="top" wrapText="1"/>
    </xf>
    <xf numFmtId="4" fontId="5" fillId="5" borderId="2" xfId="17" applyFont="1" applyFill="1" applyBorder="1">
      <alignment horizontal="right" vertical="top" shrinkToFit="1"/>
    </xf>
    <xf numFmtId="10" fontId="5" fillId="5" borderId="2" xfId="18" applyFont="1" applyFill="1" applyBorder="1">
      <alignment horizontal="center" vertical="top" shrinkToFit="1"/>
    </xf>
    <xf numFmtId="0" fontId="5" fillId="5" borderId="2" xfId="15" applyFont="1" applyFill="1" applyBorder="1" applyAlignment="1">
      <alignment horizontal="left" vertical="center" wrapText="1"/>
    </xf>
    <xf numFmtId="1" fontId="7" fillId="5" borderId="27" xfId="20" applyFont="1" applyFill="1" applyBorder="1">
      <alignment horizontal="left" vertical="top" shrinkToFit="1"/>
    </xf>
    <xf numFmtId="4" fontId="7" fillId="5" borderId="26" xfId="21" applyFont="1" applyFill="1" applyBorder="1">
      <alignment horizontal="right" vertical="top" shrinkToFit="1"/>
    </xf>
    <xf numFmtId="10" fontId="7" fillId="5" borderId="26" xfId="22" applyFont="1" applyFill="1" applyBorder="1">
      <alignment horizontal="center" vertical="top" shrinkToFit="1"/>
    </xf>
    <xf numFmtId="10" fontId="7" fillId="5" borderId="28" xfId="22" applyFont="1" applyFill="1" applyBorder="1">
      <alignment horizontal="center" vertical="top" shrinkToFit="1"/>
    </xf>
    <xf numFmtId="4" fontId="7" fillId="5" borderId="29" xfId="2" applyNumberFormat="1" applyFont="1" applyFill="1" applyBorder="1"/>
    <xf numFmtId="4" fontId="8" fillId="5" borderId="30" xfId="0" applyNumberFormat="1" applyFont="1" applyFill="1" applyBorder="1" applyProtection="1">
      <protection locked="0"/>
    </xf>
    <xf numFmtId="0" fontId="5" fillId="5" borderId="14" xfId="12" applyFont="1" applyFill="1" applyBorder="1">
      <alignment horizontal="center" vertical="center" wrapText="1"/>
    </xf>
    <xf numFmtId="0" fontId="5" fillId="5" borderId="9" xfId="12" applyFont="1" applyFill="1" applyBorder="1">
      <alignment horizontal="center" vertical="center" wrapText="1"/>
    </xf>
    <xf numFmtId="0" fontId="5" fillId="5" borderId="1" xfId="5" applyFont="1" applyFill="1">
      <alignment horizontal="right"/>
    </xf>
    <xf numFmtId="0" fontId="5" fillId="5" borderId="1" xfId="1" applyFont="1" applyFill="1">
      <alignment horizontal="left" wrapText="1"/>
    </xf>
    <xf numFmtId="1" fontId="7" fillId="5" borderId="25" xfId="19" applyFont="1" applyFill="1" applyBorder="1">
      <alignment horizontal="left" vertical="top" shrinkToFit="1"/>
    </xf>
    <xf numFmtId="1" fontId="7" fillId="5" borderId="26" xfId="19" applyFont="1" applyFill="1" applyBorder="1">
      <alignment horizontal="left" vertical="top" shrinkToFit="1"/>
    </xf>
    <xf numFmtId="0" fontId="5" fillId="5" borderId="13" xfId="11" applyFont="1" applyFill="1" applyBorder="1">
      <alignment horizontal="center" vertical="center" wrapText="1"/>
    </xf>
    <xf numFmtId="0" fontId="5" fillId="5" borderId="12" xfId="6" applyFont="1" applyFill="1" applyBorder="1">
      <alignment horizontal="center" vertical="center" wrapText="1"/>
    </xf>
    <xf numFmtId="0" fontId="5" fillId="5" borderId="22" xfId="6" applyFont="1" applyFill="1" applyBorder="1">
      <alignment horizontal="center" vertical="center" wrapText="1"/>
    </xf>
    <xf numFmtId="0" fontId="5" fillId="5" borderId="13" xfId="7" applyFont="1" applyFill="1" applyBorder="1">
      <alignment horizontal="center" vertical="center" wrapText="1"/>
    </xf>
    <xf numFmtId="0" fontId="5" fillId="5" borderId="2" xfId="7" applyFont="1" applyFill="1" applyBorder="1">
      <alignment horizontal="center" vertical="center" wrapText="1"/>
    </xf>
    <xf numFmtId="0" fontId="5" fillId="5" borderId="13" xfId="8" applyFont="1" applyFill="1" applyBorder="1">
      <alignment horizontal="center" vertical="center" wrapText="1"/>
    </xf>
    <xf numFmtId="0" fontId="5" fillId="5" borderId="2" xfId="8" applyFont="1" applyFill="1" applyBorder="1">
      <alignment horizontal="center" vertical="center" wrapText="1"/>
    </xf>
    <xf numFmtId="0" fontId="5" fillId="5" borderId="13" xfId="10" applyFont="1" applyFill="1" applyBorder="1">
      <alignment horizontal="center" vertical="center" wrapText="1"/>
    </xf>
    <xf numFmtId="0" fontId="5" fillId="5" borderId="2" xfId="10" applyFont="1" applyFill="1" applyBorder="1">
      <alignment horizontal="center" vertical="center" wrapText="1"/>
    </xf>
    <xf numFmtId="0" fontId="5" fillId="5" borderId="13" xfId="12" applyFont="1" applyFill="1" applyBorder="1">
      <alignment horizontal="center" vertical="center" wrapText="1"/>
    </xf>
    <xf numFmtId="0" fontId="5" fillId="5" borderId="2" xfId="12" applyFont="1" applyFill="1" applyBorder="1">
      <alignment horizontal="center" vertical="center" wrapText="1"/>
    </xf>
    <xf numFmtId="0" fontId="5" fillId="5" borderId="15" xfId="11" applyFont="1" applyFill="1" applyBorder="1">
      <alignment horizontal="center" vertical="center" wrapText="1"/>
    </xf>
    <xf numFmtId="0" fontId="5" fillId="5" borderId="16" xfId="11" applyFont="1" applyFill="1" applyBorder="1">
      <alignment horizontal="center" vertical="center" wrapText="1"/>
    </xf>
    <xf numFmtId="0" fontId="5" fillId="5" borderId="17" xfId="11" applyFont="1" applyFill="1" applyBorder="1">
      <alignment horizontal="center" vertical="center" wrapText="1"/>
    </xf>
    <xf numFmtId="0" fontId="5" fillId="5" borderId="5" xfId="11" applyFont="1" applyFill="1" applyBorder="1">
      <alignment horizontal="center" vertical="center" wrapText="1"/>
    </xf>
    <xf numFmtId="0" fontId="5" fillId="5" borderId="6" xfId="11" applyFont="1" applyFill="1" applyBorder="1">
      <alignment horizontal="center" vertical="center" wrapText="1"/>
    </xf>
    <xf numFmtId="0" fontId="5" fillId="5" borderId="7" xfId="11" applyFont="1" applyFill="1" applyBorder="1">
      <alignment horizontal="center" vertical="center" wrapText="1"/>
    </xf>
    <xf numFmtId="0" fontId="5" fillId="5" borderId="15" xfId="12" applyFont="1" applyFill="1" applyBorder="1">
      <alignment horizontal="center" vertical="center" wrapText="1"/>
    </xf>
    <xf numFmtId="0" fontId="5" fillId="5" borderId="5" xfId="12" applyFont="1" applyFill="1" applyBorder="1">
      <alignment horizontal="center" vertical="center" wrapText="1"/>
    </xf>
    <xf numFmtId="0" fontId="11" fillId="5" borderId="21" xfId="0" applyFont="1" applyFill="1" applyBorder="1" applyAlignment="1" applyProtection="1">
      <alignment horizontal="center" vertical="center" wrapText="1"/>
      <protection locked="0"/>
    </xf>
    <xf numFmtId="0" fontId="11" fillId="5" borderId="23" xfId="0" applyFont="1" applyFill="1" applyBorder="1" applyAlignment="1" applyProtection="1">
      <alignment horizontal="center" vertical="center" wrapText="1"/>
      <protection locked="0"/>
    </xf>
    <xf numFmtId="0" fontId="10" fillId="5" borderId="1" xfId="1" applyFont="1" applyFill="1" applyAlignment="1">
      <alignment horizontal="center" vertical="center" wrapText="1"/>
    </xf>
    <xf numFmtId="0" fontId="9" fillId="5" borderId="1" xfId="4" applyFont="1" applyFill="1">
      <alignment horizontal="center"/>
    </xf>
    <xf numFmtId="0" fontId="5" fillId="5" borderId="19" xfId="11" applyFont="1" applyFill="1" applyBorder="1">
      <alignment horizontal="center" vertical="center" wrapText="1"/>
    </xf>
    <xf numFmtId="0" fontId="11" fillId="5" borderId="20" xfId="0" applyFont="1" applyFill="1" applyBorder="1" applyAlignment="1" applyProtection="1">
      <alignment horizontal="center" vertical="center" wrapText="1"/>
      <protection locked="0"/>
    </xf>
    <xf numFmtId="0" fontId="11" fillId="5" borderId="11" xfId="0" applyFont="1" applyFill="1" applyBorder="1" applyAlignment="1" applyProtection="1">
      <alignment horizontal="center" vertical="center" wrapText="1"/>
      <protection locked="0"/>
    </xf>
    <xf numFmtId="0" fontId="12" fillId="5" borderId="20" xfId="0" applyFont="1" applyFill="1" applyBorder="1" applyAlignment="1" applyProtection="1">
      <alignment horizontal="center" vertical="center" wrapText="1"/>
      <protection locked="0"/>
    </xf>
    <xf numFmtId="0" fontId="12" fillId="5" borderId="11" xfId="0" applyFont="1" applyFill="1" applyBorder="1" applyAlignment="1" applyProtection="1">
      <alignment horizontal="center" vertical="center" wrapText="1"/>
      <protection locked="0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0"/>
  <sheetViews>
    <sheetView showGridLines="0" showZeros="0" tabSelected="1" topLeftCell="B1" zoomScaleNormal="100" zoomScaleSheetLayoutView="100" workbookViewId="0">
      <selection activeCell="AK26" sqref="AK26"/>
    </sheetView>
  </sheetViews>
  <sheetFormatPr defaultColWidth="9.109375" defaultRowHeight="13.8" outlineLevelRow="6" x14ac:dyDescent="0.25"/>
  <cols>
    <col min="1" max="1" width="9.109375" style="3" hidden="1"/>
    <col min="2" max="2" width="47.6640625" style="3" customWidth="1"/>
    <col min="3" max="3" width="21.6640625" style="3" customWidth="1"/>
    <col min="4" max="14" width="9.109375" style="3" hidden="1"/>
    <col min="15" max="15" width="15.6640625" style="3" customWidth="1"/>
    <col min="16" max="16" width="9.109375" style="3" hidden="1"/>
    <col min="17" max="17" width="11.5546875" style="3" customWidth="1"/>
    <col min="18" max="28" width="9.109375" style="3" hidden="1" customWidth="1"/>
    <col min="29" max="29" width="12.5546875" style="3" customWidth="1"/>
    <col min="30" max="30" width="9.109375" style="3" hidden="1" customWidth="1"/>
    <col min="31" max="31" width="13.109375" style="3" customWidth="1"/>
    <col min="32" max="35" width="9.109375" style="3" hidden="1"/>
    <col min="36" max="36" width="12.44140625" style="3" customWidth="1"/>
    <col min="37" max="37" width="13.33203125" style="3" customWidth="1"/>
    <col min="38" max="38" width="12.6640625" style="3" customWidth="1"/>
    <col min="39" max="16384" width="9.109375" style="3"/>
  </cols>
  <sheetData>
    <row r="1" spans="1:38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2"/>
    </row>
    <row r="2" spans="1:38" x14ac:dyDescent="0.25">
      <c r="A2" s="64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</row>
    <row r="3" spans="1:38" ht="15.1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</row>
    <row r="4" spans="1:38" ht="15.75" customHeight="1" x14ac:dyDescent="0.3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5"/>
      <c r="AI4" s="5"/>
      <c r="AJ4" s="2"/>
    </row>
    <row r="5" spans="1:38" ht="12.75" customHeight="1" thickBot="1" x14ac:dyDescent="0.3">
      <c r="A5" s="39" t="s">
        <v>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</row>
    <row r="6" spans="1:38" ht="36.6" customHeight="1" x14ac:dyDescent="0.25">
      <c r="A6" s="44" t="s">
        <v>1</v>
      </c>
      <c r="B6" s="46" t="s">
        <v>2</v>
      </c>
      <c r="C6" s="48" t="s">
        <v>3</v>
      </c>
      <c r="D6" s="50" t="s">
        <v>1</v>
      </c>
      <c r="E6" s="43" t="s">
        <v>4</v>
      </c>
      <c r="F6" s="43"/>
      <c r="G6" s="43"/>
      <c r="H6" s="43" t="s">
        <v>5</v>
      </c>
      <c r="I6" s="43"/>
      <c r="J6" s="43"/>
      <c r="K6" s="52" t="s">
        <v>1</v>
      </c>
      <c r="L6" s="52" t="s">
        <v>1</v>
      </c>
      <c r="M6" s="52" t="s">
        <v>1</v>
      </c>
      <c r="N6" s="52" t="s">
        <v>1</v>
      </c>
      <c r="O6" s="37" t="s">
        <v>48</v>
      </c>
      <c r="P6" s="37" t="s">
        <v>1</v>
      </c>
      <c r="Q6" s="37" t="s">
        <v>49</v>
      </c>
      <c r="R6" s="37" t="s">
        <v>1</v>
      </c>
      <c r="S6" s="37" t="s">
        <v>1</v>
      </c>
      <c r="T6" s="37" t="s">
        <v>1</v>
      </c>
      <c r="U6" s="37" t="s">
        <v>1</v>
      </c>
      <c r="V6" s="52" t="s">
        <v>1</v>
      </c>
      <c r="W6" s="52" t="s">
        <v>1</v>
      </c>
      <c r="X6" s="43" t="s">
        <v>6</v>
      </c>
      <c r="Y6" s="43"/>
      <c r="Z6" s="43"/>
      <c r="AA6" s="54" t="s">
        <v>50</v>
      </c>
      <c r="AB6" s="55"/>
      <c r="AC6" s="56"/>
      <c r="AD6" s="15" t="s">
        <v>1</v>
      </c>
      <c r="AE6" s="60" t="s">
        <v>51</v>
      </c>
      <c r="AF6" s="43" t="s">
        <v>7</v>
      </c>
      <c r="AG6" s="43"/>
      <c r="AH6" s="43" t="s">
        <v>8</v>
      </c>
      <c r="AI6" s="66"/>
      <c r="AJ6" s="67" t="s">
        <v>52</v>
      </c>
      <c r="AK6" s="69" t="s">
        <v>54</v>
      </c>
      <c r="AL6" s="62" t="s">
        <v>53</v>
      </c>
    </row>
    <row r="7" spans="1:38" ht="45.6" customHeight="1" x14ac:dyDescent="0.25">
      <c r="A7" s="45"/>
      <c r="B7" s="47"/>
      <c r="C7" s="49"/>
      <c r="D7" s="51"/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53"/>
      <c r="L7" s="53"/>
      <c r="M7" s="53"/>
      <c r="N7" s="53"/>
      <c r="O7" s="38"/>
      <c r="P7" s="38"/>
      <c r="Q7" s="38"/>
      <c r="R7" s="38"/>
      <c r="S7" s="38"/>
      <c r="T7" s="38"/>
      <c r="U7" s="38"/>
      <c r="V7" s="53"/>
      <c r="W7" s="53"/>
      <c r="X7" s="16" t="s">
        <v>1</v>
      </c>
      <c r="Y7" s="16" t="s">
        <v>1</v>
      </c>
      <c r="Z7" s="16" t="s">
        <v>1</v>
      </c>
      <c r="AA7" s="57"/>
      <c r="AB7" s="58"/>
      <c r="AC7" s="59"/>
      <c r="AD7" s="16"/>
      <c r="AE7" s="61"/>
      <c r="AF7" s="16" t="s">
        <v>1</v>
      </c>
      <c r="AG7" s="16" t="s">
        <v>1</v>
      </c>
      <c r="AH7" s="16" t="s">
        <v>1</v>
      </c>
      <c r="AI7" s="8" t="s">
        <v>1</v>
      </c>
      <c r="AJ7" s="68"/>
      <c r="AK7" s="70"/>
      <c r="AL7" s="63"/>
    </row>
    <row r="8" spans="1:38" s="4" customFormat="1" x14ac:dyDescent="0.25">
      <c r="A8" s="17" t="s">
        <v>9</v>
      </c>
      <c r="B8" s="18" t="s">
        <v>47</v>
      </c>
      <c r="C8" s="19" t="s">
        <v>9</v>
      </c>
      <c r="D8" s="19"/>
      <c r="E8" s="20"/>
      <c r="F8" s="19"/>
      <c r="G8" s="19"/>
      <c r="H8" s="19"/>
      <c r="I8" s="19"/>
      <c r="J8" s="19"/>
      <c r="K8" s="19"/>
      <c r="L8" s="19"/>
      <c r="M8" s="19"/>
      <c r="N8" s="21">
        <v>0</v>
      </c>
      <c r="O8" s="21">
        <v>1786951</v>
      </c>
      <c r="P8" s="21">
        <v>261515.58</v>
      </c>
      <c r="Q8" s="21">
        <v>2048466.58</v>
      </c>
      <c r="R8" s="21">
        <v>2048466.58</v>
      </c>
      <c r="S8" s="21">
        <v>2048466.58</v>
      </c>
      <c r="T8" s="21">
        <v>0</v>
      </c>
      <c r="U8" s="21">
        <v>0</v>
      </c>
      <c r="V8" s="21">
        <v>0</v>
      </c>
      <c r="W8" s="21">
        <v>0</v>
      </c>
      <c r="X8" s="21">
        <v>79250.490000000005</v>
      </c>
      <c r="Y8" s="21">
        <v>1449291.12</v>
      </c>
      <c r="Z8" s="21">
        <v>1370040.63</v>
      </c>
      <c r="AA8" s="21">
        <v>79250.490000000005</v>
      </c>
      <c r="AB8" s="21">
        <v>1449291.12</v>
      </c>
      <c r="AC8" s="21">
        <v>1370040.63</v>
      </c>
      <c r="AD8" s="21">
        <v>1370040.63</v>
      </c>
      <c r="AE8" s="22">
        <v>0.66881278092415841</v>
      </c>
      <c r="AF8" s="21">
        <v>678425.95</v>
      </c>
      <c r="AG8" s="22">
        <v>0.66881278092415841</v>
      </c>
      <c r="AH8" s="21">
        <v>0</v>
      </c>
      <c r="AI8" s="6"/>
      <c r="AJ8" s="9">
        <f>AJ9+AJ24</f>
        <v>1767139.17</v>
      </c>
      <c r="AK8" s="9">
        <f>AK9+AK24</f>
        <v>1880850</v>
      </c>
      <c r="AL8" s="23">
        <f>AK8/AJ8*100</f>
        <v>106.43474107361901</v>
      </c>
    </row>
    <row r="9" spans="1:38" s="4" customFormat="1" outlineLevel="1" x14ac:dyDescent="0.25">
      <c r="A9" s="17" t="s">
        <v>10</v>
      </c>
      <c r="B9" s="18" t="s">
        <v>11</v>
      </c>
      <c r="C9" s="19" t="s">
        <v>10</v>
      </c>
      <c r="D9" s="19"/>
      <c r="E9" s="20"/>
      <c r="F9" s="19"/>
      <c r="G9" s="19"/>
      <c r="H9" s="19"/>
      <c r="I9" s="19"/>
      <c r="J9" s="19"/>
      <c r="K9" s="19"/>
      <c r="L9" s="19"/>
      <c r="M9" s="19"/>
      <c r="N9" s="21">
        <v>0</v>
      </c>
      <c r="O9" s="21">
        <v>467633</v>
      </c>
      <c r="P9" s="21">
        <v>162415.57999999999</v>
      </c>
      <c r="Q9" s="21">
        <v>630048.57999999996</v>
      </c>
      <c r="R9" s="21">
        <v>630048.57999999996</v>
      </c>
      <c r="S9" s="21">
        <v>630048.57999999996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299563.64</v>
      </c>
      <c r="Z9" s="21">
        <v>299563.64</v>
      </c>
      <c r="AA9" s="21">
        <v>0</v>
      </c>
      <c r="AB9" s="21">
        <v>299563.64</v>
      </c>
      <c r="AC9" s="21">
        <v>299563.64</v>
      </c>
      <c r="AD9" s="21">
        <v>299563.64</v>
      </c>
      <c r="AE9" s="22">
        <v>0.47546117793012088</v>
      </c>
      <c r="AF9" s="21">
        <v>330484.94</v>
      </c>
      <c r="AG9" s="22">
        <v>0.47546117793012088</v>
      </c>
      <c r="AH9" s="21">
        <v>0</v>
      </c>
      <c r="AI9" s="6"/>
      <c r="AJ9" s="9">
        <f>AJ11+AJ13+AJ15+AJ20+AJ22+AJ23</f>
        <v>348721.17</v>
      </c>
      <c r="AK9" s="9">
        <f>AK11+AK13+AK15+AK20+AK22+AK23</f>
        <v>454363</v>
      </c>
      <c r="AL9" s="23">
        <f t="shared" ref="AL9:AL28" si="0">AK9/AJ9*100</f>
        <v>130.29406846736606</v>
      </c>
    </row>
    <row r="10" spans="1:38" s="4" customFormat="1" outlineLevel="1" x14ac:dyDescent="0.25">
      <c r="A10" s="17"/>
      <c r="B10" s="18" t="s">
        <v>56</v>
      </c>
      <c r="C10" s="19"/>
      <c r="D10" s="19"/>
      <c r="E10" s="20"/>
      <c r="F10" s="19"/>
      <c r="G10" s="19"/>
      <c r="H10" s="19"/>
      <c r="I10" s="19"/>
      <c r="J10" s="19"/>
      <c r="K10" s="19"/>
      <c r="L10" s="19"/>
      <c r="M10" s="19"/>
      <c r="N10" s="21">
        <v>0</v>
      </c>
      <c r="O10" s="21">
        <f>O11+O13+O15+O20</f>
        <v>461133</v>
      </c>
      <c r="P10" s="21">
        <f t="shared" ref="P10:AC10" si="1">P11+P13+P15+P20</f>
        <v>162415.57999999999</v>
      </c>
      <c r="Q10" s="21">
        <f t="shared" si="1"/>
        <v>623548.58000000007</v>
      </c>
      <c r="R10" s="21">
        <f t="shared" si="1"/>
        <v>623548.58000000007</v>
      </c>
      <c r="S10" s="21">
        <f t="shared" si="1"/>
        <v>623548.58000000007</v>
      </c>
      <c r="T10" s="21">
        <f t="shared" si="1"/>
        <v>0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293563.64</v>
      </c>
      <c r="Z10" s="21">
        <f t="shared" si="1"/>
        <v>293563.64</v>
      </c>
      <c r="AA10" s="21">
        <f t="shared" si="1"/>
        <v>0</v>
      </c>
      <c r="AB10" s="21">
        <f t="shared" si="1"/>
        <v>293563.64</v>
      </c>
      <c r="AC10" s="21">
        <f t="shared" si="1"/>
        <v>293563.64</v>
      </c>
      <c r="AD10" s="21">
        <v>299563.64</v>
      </c>
      <c r="AE10" s="22">
        <f>AC10/Q10</f>
        <v>0.47079513836756709</v>
      </c>
      <c r="AF10" s="21">
        <v>330485.94</v>
      </c>
      <c r="AG10" s="22">
        <v>1.4754611779301201</v>
      </c>
      <c r="AH10" s="21">
        <v>1</v>
      </c>
      <c r="AI10" s="6"/>
      <c r="AJ10" s="9">
        <f>AJ11+AJ13+AJ15+AJ20</f>
        <v>348721.17</v>
      </c>
      <c r="AK10" s="9">
        <f>AK11+AK13+AK15+AK20</f>
        <v>447863</v>
      </c>
      <c r="AL10" s="23">
        <f t="shared" ref="AL10" si="2">AK10/AJ10*100</f>
        <v>128.43011509740003</v>
      </c>
    </row>
    <row r="11" spans="1:38" s="4" customFormat="1" outlineLevel="2" x14ac:dyDescent="0.25">
      <c r="A11" s="17" t="s">
        <v>12</v>
      </c>
      <c r="B11" s="18" t="s">
        <v>13</v>
      </c>
      <c r="C11" s="19" t="s">
        <v>12</v>
      </c>
      <c r="D11" s="19"/>
      <c r="E11" s="20"/>
      <c r="F11" s="19"/>
      <c r="G11" s="19"/>
      <c r="H11" s="19"/>
      <c r="I11" s="19"/>
      <c r="J11" s="19"/>
      <c r="K11" s="19"/>
      <c r="L11" s="19"/>
      <c r="M11" s="19"/>
      <c r="N11" s="21">
        <v>0</v>
      </c>
      <c r="O11" s="21">
        <v>6633</v>
      </c>
      <c r="P11" s="21">
        <v>0</v>
      </c>
      <c r="Q11" s="21">
        <v>6633</v>
      </c>
      <c r="R11" s="21">
        <v>6633</v>
      </c>
      <c r="S11" s="21">
        <v>6633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4973.24</v>
      </c>
      <c r="Z11" s="21">
        <v>4973.24</v>
      </c>
      <c r="AA11" s="21">
        <v>0</v>
      </c>
      <c r="AB11" s="21">
        <v>4973.24</v>
      </c>
      <c r="AC11" s="21">
        <v>4973.24</v>
      </c>
      <c r="AD11" s="21">
        <v>4973.24</v>
      </c>
      <c r="AE11" s="22">
        <v>0.74977235036936529</v>
      </c>
      <c r="AF11" s="21">
        <v>1659.76</v>
      </c>
      <c r="AG11" s="22">
        <v>0.74977235036936529</v>
      </c>
      <c r="AH11" s="21">
        <v>0</v>
      </c>
      <c r="AI11" s="6"/>
      <c r="AJ11" s="9">
        <f>AJ12</f>
        <v>6633</v>
      </c>
      <c r="AK11" s="10">
        <f>AK12</f>
        <v>6363</v>
      </c>
      <c r="AL11" s="23">
        <f t="shared" si="0"/>
        <v>95.929443690637711</v>
      </c>
    </row>
    <row r="12" spans="1:38" outlineLevel="4" x14ac:dyDescent="0.25">
      <c r="A12" s="24" t="s">
        <v>14</v>
      </c>
      <c r="B12" s="25" t="s">
        <v>15</v>
      </c>
      <c r="C12" s="26" t="s">
        <v>14</v>
      </c>
      <c r="D12" s="26"/>
      <c r="E12" s="27"/>
      <c r="F12" s="26"/>
      <c r="G12" s="26"/>
      <c r="H12" s="26"/>
      <c r="I12" s="26"/>
      <c r="J12" s="26"/>
      <c r="K12" s="26"/>
      <c r="L12" s="26"/>
      <c r="M12" s="26"/>
      <c r="N12" s="28">
        <v>0</v>
      </c>
      <c r="O12" s="28">
        <v>6633</v>
      </c>
      <c r="P12" s="28">
        <v>0</v>
      </c>
      <c r="Q12" s="28">
        <v>6633</v>
      </c>
      <c r="R12" s="28">
        <v>6633</v>
      </c>
      <c r="S12" s="28">
        <v>6633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4973.24</v>
      </c>
      <c r="Z12" s="28">
        <v>4973.24</v>
      </c>
      <c r="AA12" s="28">
        <v>0</v>
      </c>
      <c r="AB12" s="28">
        <v>4973.24</v>
      </c>
      <c r="AC12" s="28">
        <v>4973.24</v>
      </c>
      <c r="AD12" s="28">
        <v>4973.24</v>
      </c>
      <c r="AE12" s="29">
        <v>0.74977235036936529</v>
      </c>
      <c r="AF12" s="28">
        <v>1659.76</v>
      </c>
      <c r="AG12" s="29">
        <v>0.74977235036936529</v>
      </c>
      <c r="AH12" s="28">
        <v>0</v>
      </c>
      <c r="AI12" s="7"/>
      <c r="AJ12" s="11">
        <v>6633</v>
      </c>
      <c r="AK12" s="12">
        <v>6363</v>
      </c>
      <c r="AL12" s="23">
        <f t="shared" si="0"/>
        <v>95.929443690637711</v>
      </c>
    </row>
    <row r="13" spans="1:38" s="4" customFormat="1" outlineLevel="2" x14ac:dyDescent="0.25">
      <c r="A13" s="17" t="s">
        <v>16</v>
      </c>
      <c r="B13" s="18" t="s">
        <v>17</v>
      </c>
      <c r="C13" s="19" t="s">
        <v>16</v>
      </c>
      <c r="D13" s="19"/>
      <c r="E13" s="20"/>
      <c r="F13" s="19"/>
      <c r="G13" s="19"/>
      <c r="H13" s="19"/>
      <c r="I13" s="19"/>
      <c r="J13" s="19"/>
      <c r="K13" s="19"/>
      <c r="L13" s="19"/>
      <c r="M13" s="19"/>
      <c r="N13" s="21">
        <v>0</v>
      </c>
      <c r="O13" s="21">
        <v>302000</v>
      </c>
      <c r="P13" s="21">
        <v>0</v>
      </c>
      <c r="Q13" s="21">
        <v>302000</v>
      </c>
      <c r="R13" s="21">
        <v>302000</v>
      </c>
      <c r="S13" s="21">
        <v>302000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0</v>
      </c>
      <c r="AA13" s="21">
        <v>0</v>
      </c>
      <c r="AB13" s="21">
        <v>0</v>
      </c>
      <c r="AC13" s="21">
        <v>0</v>
      </c>
      <c r="AD13" s="21">
        <v>0</v>
      </c>
      <c r="AE13" s="22">
        <v>0</v>
      </c>
      <c r="AF13" s="21">
        <v>302000</v>
      </c>
      <c r="AG13" s="22">
        <v>0</v>
      </c>
      <c r="AH13" s="21">
        <v>0</v>
      </c>
      <c r="AI13" s="6"/>
      <c r="AJ13" s="9">
        <f>AJ14</f>
        <v>0</v>
      </c>
      <c r="AK13" s="10">
        <f>AK14</f>
        <v>0</v>
      </c>
      <c r="AL13" s="23"/>
    </row>
    <row r="14" spans="1:38" ht="26.4" outlineLevel="4" x14ac:dyDescent="0.25">
      <c r="A14" s="24" t="s">
        <v>18</v>
      </c>
      <c r="B14" s="25" t="s">
        <v>19</v>
      </c>
      <c r="C14" s="26" t="s">
        <v>18</v>
      </c>
      <c r="D14" s="26"/>
      <c r="E14" s="27"/>
      <c r="F14" s="26"/>
      <c r="G14" s="26"/>
      <c r="H14" s="26"/>
      <c r="I14" s="26"/>
      <c r="J14" s="26"/>
      <c r="K14" s="26"/>
      <c r="L14" s="26"/>
      <c r="M14" s="26"/>
      <c r="N14" s="28">
        <v>0</v>
      </c>
      <c r="O14" s="28">
        <v>302000</v>
      </c>
      <c r="P14" s="28">
        <v>0</v>
      </c>
      <c r="Q14" s="28">
        <v>302000</v>
      </c>
      <c r="R14" s="28">
        <v>302000</v>
      </c>
      <c r="S14" s="28">
        <v>302000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9">
        <v>0</v>
      </c>
      <c r="AF14" s="28">
        <v>302000</v>
      </c>
      <c r="AG14" s="29">
        <v>0</v>
      </c>
      <c r="AH14" s="28">
        <v>0</v>
      </c>
      <c r="AI14" s="7"/>
      <c r="AJ14" s="11"/>
      <c r="AK14" s="12"/>
      <c r="AL14" s="23"/>
    </row>
    <row r="15" spans="1:38" s="4" customFormat="1" outlineLevel="2" x14ac:dyDescent="0.25">
      <c r="A15" s="17" t="s">
        <v>20</v>
      </c>
      <c r="B15" s="18" t="s">
        <v>21</v>
      </c>
      <c r="C15" s="19" t="s">
        <v>20</v>
      </c>
      <c r="D15" s="19"/>
      <c r="E15" s="20"/>
      <c r="F15" s="19"/>
      <c r="G15" s="19"/>
      <c r="H15" s="19"/>
      <c r="I15" s="19"/>
      <c r="J15" s="19"/>
      <c r="K15" s="19"/>
      <c r="L15" s="19"/>
      <c r="M15" s="19"/>
      <c r="N15" s="21">
        <v>0</v>
      </c>
      <c r="O15" s="21">
        <v>152000</v>
      </c>
      <c r="P15" s="21">
        <v>162415.57999999999</v>
      </c>
      <c r="Q15" s="21">
        <v>314415.58</v>
      </c>
      <c r="R15" s="21">
        <v>314415.58</v>
      </c>
      <c r="S15" s="21">
        <v>314415.58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288590.40000000002</v>
      </c>
      <c r="Z15" s="21">
        <v>288590.40000000002</v>
      </c>
      <c r="AA15" s="21">
        <v>0</v>
      </c>
      <c r="AB15" s="21">
        <v>288590.40000000002</v>
      </c>
      <c r="AC15" s="21">
        <v>288590.40000000002</v>
      </c>
      <c r="AD15" s="21">
        <v>288590.40000000002</v>
      </c>
      <c r="AE15" s="22">
        <v>0.91786291251852092</v>
      </c>
      <c r="AF15" s="21">
        <v>25825.18</v>
      </c>
      <c r="AG15" s="22">
        <v>0.91786291251852092</v>
      </c>
      <c r="AH15" s="21">
        <v>0</v>
      </c>
      <c r="AI15" s="6"/>
      <c r="AJ15" s="9">
        <f>AJ16+AJ17</f>
        <v>342088.17</v>
      </c>
      <c r="AK15" s="9">
        <f>AK16+AK17</f>
        <v>441000</v>
      </c>
      <c r="AL15" s="23">
        <f t="shared" si="0"/>
        <v>128.91413345278792</v>
      </c>
    </row>
    <row r="16" spans="1:38" outlineLevel="4" x14ac:dyDescent="0.25">
      <c r="A16" s="24" t="s">
        <v>22</v>
      </c>
      <c r="B16" s="25" t="s">
        <v>23</v>
      </c>
      <c r="C16" s="26" t="s">
        <v>22</v>
      </c>
      <c r="D16" s="26"/>
      <c r="E16" s="27"/>
      <c r="F16" s="26"/>
      <c r="G16" s="26"/>
      <c r="H16" s="26"/>
      <c r="I16" s="26"/>
      <c r="J16" s="26"/>
      <c r="K16" s="26"/>
      <c r="L16" s="26"/>
      <c r="M16" s="26"/>
      <c r="N16" s="28">
        <v>0</v>
      </c>
      <c r="O16" s="28">
        <v>44000</v>
      </c>
      <c r="P16" s="28">
        <v>0</v>
      </c>
      <c r="Q16" s="28">
        <v>44000</v>
      </c>
      <c r="R16" s="28">
        <v>44000</v>
      </c>
      <c r="S16" s="28">
        <v>44000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18174.82</v>
      </c>
      <c r="Z16" s="28">
        <v>18174.82</v>
      </c>
      <c r="AA16" s="28">
        <v>0</v>
      </c>
      <c r="AB16" s="28">
        <v>18174.82</v>
      </c>
      <c r="AC16" s="28">
        <v>18174.82</v>
      </c>
      <c r="AD16" s="28">
        <v>18174.82</v>
      </c>
      <c r="AE16" s="29">
        <v>0.41306409090909091</v>
      </c>
      <c r="AF16" s="28">
        <v>25825.18</v>
      </c>
      <c r="AG16" s="29">
        <v>0.41306409090909091</v>
      </c>
      <c r="AH16" s="28">
        <v>0</v>
      </c>
      <c r="AI16" s="7"/>
      <c r="AJ16" s="11">
        <v>36000</v>
      </c>
      <c r="AK16" s="12">
        <v>44000</v>
      </c>
      <c r="AL16" s="23">
        <f t="shared" si="0"/>
        <v>122.22222222222223</v>
      </c>
    </row>
    <row r="17" spans="1:38" outlineLevel="4" x14ac:dyDescent="0.25">
      <c r="A17" s="24" t="s">
        <v>24</v>
      </c>
      <c r="B17" s="25" t="s">
        <v>25</v>
      </c>
      <c r="C17" s="26" t="s">
        <v>24</v>
      </c>
      <c r="D17" s="26"/>
      <c r="E17" s="27"/>
      <c r="F17" s="26"/>
      <c r="G17" s="26"/>
      <c r="H17" s="26"/>
      <c r="I17" s="26"/>
      <c r="J17" s="26"/>
      <c r="K17" s="26"/>
      <c r="L17" s="26"/>
      <c r="M17" s="26"/>
      <c r="N17" s="28">
        <v>0</v>
      </c>
      <c r="O17" s="28">
        <v>108000</v>
      </c>
      <c r="P17" s="28">
        <v>162415.57999999999</v>
      </c>
      <c r="Q17" s="28">
        <v>270415.58</v>
      </c>
      <c r="R17" s="28">
        <v>270415.58</v>
      </c>
      <c r="S17" s="28">
        <v>270415.58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270415.58</v>
      </c>
      <c r="Z17" s="28">
        <v>270415.58</v>
      </c>
      <c r="AA17" s="28">
        <v>0</v>
      </c>
      <c r="AB17" s="28">
        <v>270415.58</v>
      </c>
      <c r="AC17" s="28">
        <v>270415.58</v>
      </c>
      <c r="AD17" s="28">
        <v>270415.58</v>
      </c>
      <c r="AE17" s="29">
        <v>1</v>
      </c>
      <c r="AF17" s="28">
        <v>0</v>
      </c>
      <c r="AG17" s="29">
        <v>1</v>
      </c>
      <c r="AH17" s="28">
        <v>0</v>
      </c>
      <c r="AI17" s="7"/>
      <c r="AJ17" s="11">
        <f>AJ18+AJ19</f>
        <v>306088.17</v>
      </c>
      <c r="AK17" s="11">
        <f>AK18+AK19</f>
        <v>397000</v>
      </c>
      <c r="AL17" s="23">
        <f t="shared" si="0"/>
        <v>129.70119034655929</v>
      </c>
    </row>
    <row r="18" spans="1:38" outlineLevel="5" x14ac:dyDescent="0.25">
      <c r="A18" s="24" t="s">
        <v>26</v>
      </c>
      <c r="B18" s="25" t="s">
        <v>27</v>
      </c>
      <c r="C18" s="26" t="s">
        <v>26</v>
      </c>
      <c r="D18" s="26"/>
      <c r="E18" s="27"/>
      <c r="F18" s="26"/>
      <c r="G18" s="26"/>
      <c r="H18" s="26"/>
      <c r="I18" s="26"/>
      <c r="J18" s="26"/>
      <c r="K18" s="26"/>
      <c r="L18" s="26"/>
      <c r="M18" s="26"/>
      <c r="N18" s="28">
        <v>0</v>
      </c>
      <c r="O18" s="28">
        <v>3000</v>
      </c>
      <c r="P18" s="28">
        <v>1088.17</v>
      </c>
      <c r="Q18" s="28">
        <v>4088.17</v>
      </c>
      <c r="R18" s="28">
        <v>4088.17</v>
      </c>
      <c r="S18" s="28">
        <v>4088.17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4088.17</v>
      </c>
      <c r="Z18" s="28">
        <v>4088.17</v>
      </c>
      <c r="AA18" s="28">
        <v>0</v>
      </c>
      <c r="AB18" s="28">
        <v>4088.17</v>
      </c>
      <c r="AC18" s="28">
        <v>4088.17</v>
      </c>
      <c r="AD18" s="28">
        <v>4088.17</v>
      </c>
      <c r="AE18" s="29">
        <v>1</v>
      </c>
      <c r="AF18" s="28">
        <v>0</v>
      </c>
      <c r="AG18" s="29">
        <v>1</v>
      </c>
      <c r="AH18" s="28">
        <v>0</v>
      </c>
      <c r="AI18" s="7"/>
      <c r="AJ18" s="11">
        <v>4088.17</v>
      </c>
      <c r="AK18" s="12">
        <v>4000</v>
      </c>
      <c r="AL18" s="23">
        <f t="shared" si="0"/>
        <v>97.843289295699549</v>
      </c>
    </row>
    <row r="19" spans="1:38" outlineLevel="5" x14ac:dyDescent="0.25">
      <c r="A19" s="24" t="s">
        <v>28</v>
      </c>
      <c r="B19" s="25" t="s">
        <v>29</v>
      </c>
      <c r="C19" s="26" t="s">
        <v>28</v>
      </c>
      <c r="D19" s="26"/>
      <c r="E19" s="27"/>
      <c r="F19" s="26"/>
      <c r="G19" s="26"/>
      <c r="H19" s="26"/>
      <c r="I19" s="26"/>
      <c r="J19" s="26"/>
      <c r="K19" s="26"/>
      <c r="L19" s="26"/>
      <c r="M19" s="26"/>
      <c r="N19" s="28">
        <v>0</v>
      </c>
      <c r="O19" s="28">
        <v>105000</v>
      </c>
      <c r="P19" s="28">
        <v>161327.41</v>
      </c>
      <c r="Q19" s="28">
        <v>266327.40999999997</v>
      </c>
      <c r="R19" s="28">
        <v>266327.40999999997</v>
      </c>
      <c r="S19" s="28">
        <v>266327.40999999997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266327.40999999997</v>
      </c>
      <c r="Z19" s="28">
        <v>266327.40999999997</v>
      </c>
      <c r="AA19" s="28">
        <v>0</v>
      </c>
      <c r="AB19" s="28">
        <v>266327.40999999997</v>
      </c>
      <c r="AC19" s="28">
        <v>266327.40999999997</v>
      </c>
      <c r="AD19" s="28">
        <v>266327.40999999997</v>
      </c>
      <c r="AE19" s="29">
        <v>1</v>
      </c>
      <c r="AF19" s="28">
        <v>0</v>
      </c>
      <c r="AG19" s="29">
        <v>1</v>
      </c>
      <c r="AH19" s="28">
        <v>0</v>
      </c>
      <c r="AI19" s="7"/>
      <c r="AJ19" s="11">
        <v>302000</v>
      </c>
      <c r="AK19" s="12">
        <v>393000</v>
      </c>
      <c r="AL19" s="23">
        <f t="shared" si="0"/>
        <v>130.13245033112582</v>
      </c>
    </row>
    <row r="20" spans="1:38" s="4" customFormat="1" outlineLevel="2" x14ac:dyDescent="0.25">
      <c r="A20" s="17" t="s">
        <v>41</v>
      </c>
      <c r="B20" s="18" t="s">
        <v>42</v>
      </c>
      <c r="C20" s="19" t="s">
        <v>41</v>
      </c>
      <c r="D20" s="19"/>
      <c r="E20" s="20"/>
      <c r="F20" s="19"/>
      <c r="G20" s="19"/>
      <c r="H20" s="19"/>
      <c r="I20" s="19"/>
      <c r="J20" s="19"/>
      <c r="K20" s="19"/>
      <c r="L20" s="19"/>
      <c r="M20" s="19"/>
      <c r="N20" s="21">
        <v>0</v>
      </c>
      <c r="O20" s="21">
        <v>500</v>
      </c>
      <c r="P20" s="21">
        <v>0</v>
      </c>
      <c r="Q20" s="21">
        <v>500</v>
      </c>
      <c r="R20" s="21">
        <v>500</v>
      </c>
      <c r="S20" s="21">
        <v>500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21">
        <v>0</v>
      </c>
      <c r="AD20" s="21">
        <v>0</v>
      </c>
      <c r="AE20" s="22">
        <v>0</v>
      </c>
      <c r="AF20" s="21">
        <v>500</v>
      </c>
      <c r="AG20" s="22">
        <v>0</v>
      </c>
      <c r="AH20" s="21">
        <v>0</v>
      </c>
      <c r="AI20" s="6"/>
      <c r="AJ20" s="9">
        <f>AJ21</f>
        <v>0</v>
      </c>
      <c r="AK20" s="9">
        <f>AK21</f>
        <v>500</v>
      </c>
      <c r="AL20" s="23"/>
    </row>
    <row r="21" spans="1:38" ht="66" outlineLevel="6" x14ac:dyDescent="0.25">
      <c r="A21" s="24" t="s">
        <v>45</v>
      </c>
      <c r="B21" s="25" t="s">
        <v>46</v>
      </c>
      <c r="C21" s="26" t="s">
        <v>45</v>
      </c>
      <c r="D21" s="26"/>
      <c r="E21" s="27"/>
      <c r="F21" s="26"/>
      <c r="G21" s="26"/>
      <c r="H21" s="26"/>
      <c r="I21" s="26"/>
      <c r="J21" s="26"/>
      <c r="K21" s="26"/>
      <c r="L21" s="26"/>
      <c r="M21" s="26"/>
      <c r="N21" s="28">
        <v>0</v>
      </c>
      <c r="O21" s="28">
        <v>500</v>
      </c>
      <c r="P21" s="28">
        <v>0</v>
      </c>
      <c r="Q21" s="28">
        <v>500</v>
      </c>
      <c r="R21" s="28">
        <v>500</v>
      </c>
      <c r="S21" s="28">
        <v>500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9">
        <v>0</v>
      </c>
      <c r="AF21" s="28">
        <v>500</v>
      </c>
      <c r="AG21" s="29">
        <v>0</v>
      </c>
      <c r="AH21" s="28">
        <v>0</v>
      </c>
      <c r="AI21" s="7"/>
      <c r="AJ21" s="11"/>
      <c r="AK21" s="12">
        <v>500</v>
      </c>
      <c r="AL21" s="23"/>
    </row>
    <row r="22" spans="1:38" s="4" customFormat="1" ht="26.4" outlineLevel="2" x14ac:dyDescent="0.25">
      <c r="A22" s="17" t="s">
        <v>30</v>
      </c>
      <c r="B22" s="18" t="s">
        <v>31</v>
      </c>
      <c r="C22" s="19" t="s">
        <v>30</v>
      </c>
      <c r="D22" s="19"/>
      <c r="E22" s="20"/>
      <c r="F22" s="19"/>
      <c r="G22" s="19"/>
      <c r="H22" s="19"/>
      <c r="I22" s="19"/>
      <c r="J22" s="19"/>
      <c r="K22" s="19"/>
      <c r="L22" s="19"/>
      <c r="M22" s="19"/>
      <c r="N22" s="21">
        <v>0</v>
      </c>
      <c r="O22" s="21">
        <v>500</v>
      </c>
      <c r="P22" s="21">
        <v>0</v>
      </c>
      <c r="Q22" s="21">
        <v>500</v>
      </c>
      <c r="R22" s="21">
        <v>500</v>
      </c>
      <c r="S22" s="21">
        <v>500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0</v>
      </c>
      <c r="AD22" s="21">
        <v>0</v>
      </c>
      <c r="AE22" s="22">
        <v>0</v>
      </c>
      <c r="AF22" s="21">
        <v>500</v>
      </c>
      <c r="AG22" s="22">
        <v>0</v>
      </c>
      <c r="AH22" s="21">
        <v>0</v>
      </c>
      <c r="AI22" s="6"/>
      <c r="AJ22" s="9"/>
      <c r="AK22" s="10">
        <v>500</v>
      </c>
      <c r="AL22" s="23"/>
    </row>
    <row r="23" spans="1:38" s="4" customFormat="1" outlineLevel="2" x14ac:dyDescent="0.25">
      <c r="A23" s="17" t="s">
        <v>32</v>
      </c>
      <c r="B23" s="18" t="s">
        <v>33</v>
      </c>
      <c r="C23" s="19" t="s">
        <v>32</v>
      </c>
      <c r="D23" s="19"/>
      <c r="E23" s="20"/>
      <c r="F23" s="19"/>
      <c r="G23" s="19"/>
      <c r="H23" s="19"/>
      <c r="I23" s="19"/>
      <c r="J23" s="19"/>
      <c r="K23" s="19"/>
      <c r="L23" s="19"/>
      <c r="M23" s="19"/>
      <c r="N23" s="21">
        <v>0</v>
      </c>
      <c r="O23" s="21">
        <v>6000</v>
      </c>
      <c r="P23" s="21">
        <v>0</v>
      </c>
      <c r="Q23" s="21">
        <v>6000</v>
      </c>
      <c r="R23" s="21">
        <v>6000</v>
      </c>
      <c r="S23" s="21">
        <v>6000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6000</v>
      </c>
      <c r="Z23" s="21">
        <v>6000</v>
      </c>
      <c r="AA23" s="21">
        <v>0</v>
      </c>
      <c r="AB23" s="21">
        <v>6000</v>
      </c>
      <c r="AC23" s="21">
        <v>6000</v>
      </c>
      <c r="AD23" s="21">
        <v>6000</v>
      </c>
      <c r="AE23" s="22">
        <v>1</v>
      </c>
      <c r="AF23" s="21">
        <v>0</v>
      </c>
      <c r="AG23" s="22">
        <v>1</v>
      </c>
      <c r="AH23" s="21">
        <v>0</v>
      </c>
      <c r="AI23" s="6"/>
      <c r="AJ23" s="9"/>
      <c r="AK23" s="10">
        <v>6000</v>
      </c>
      <c r="AL23" s="23"/>
    </row>
    <row r="24" spans="1:38" s="4" customFormat="1" ht="39.6" outlineLevel="2" x14ac:dyDescent="0.25">
      <c r="A24" s="17" t="s">
        <v>34</v>
      </c>
      <c r="B24" s="18" t="s">
        <v>35</v>
      </c>
      <c r="C24" s="19" t="s">
        <v>34</v>
      </c>
      <c r="D24" s="19"/>
      <c r="E24" s="20"/>
      <c r="F24" s="19"/>
      <c r="G24" s="19"/>
      <c r="H24" s="19"/>
      <c r="I24" s="19"/>
      <c r="J24" s="19"/>
      <c r="K24" s="19"/>
      <c r="L24" s="19"/>
      <c r="M24" s="19"/>
      <c r="N24" s="21">
        <v>0</v>
      </c>
      <c r="O24" s="21">
        <v>1319318</v>
      </c>
      <c r="P24" s="21">
        <v>99100</v>
      </c>
      <c r="Q24" s="21">
        <v>1418418</v>
      </c>
      <c r="R24" s="21">
        <v>1418418</v>
      </c>
      <c r="S24" s="21">
        <v>1418418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1070476.99</v>
      </c>
      <c r="Z24" s="21">
        <v>1070476.99</v>
      </c>
      <c r="AA24" s="21">
        <v>0</v>
      </c>
      <c r="AB24" s="21">
        <v>1070476.99</v>
      </c>
      <c r="AC24" s="21">
        <v>1070476.99</v>
      </c>
      <c r="AD24" s="21">
        <v>1070476.99</v>
      </c>
      <c r="AE24" s="22">
        <v>0.7546978323738136</v>
      </c>
      <c r="AF24" s="21">
        <v>347941.01</v>
      </c>
      <c r="AG24" s="22">
        <v>0.7546978323738136</v>
      </c>
      <c r="AH24" s="21">
        <v>0</v>
      </c>
      <c r="AI24" s="6"/>
      <c r="AJ24" s="13">
        <f>AJ25+AJ26+AJ27</f>
        <v>1418418</v>
      </c>
      <c r="AK24" s="13">
        <f>AK25+AK26+AK27</f>
        <v>1426487</v>
      </c>
      <c r="AL24" s="23">
        <f t="shared" si="0"/>
        <v>100.56887320944882</v>
      </c>
    </row>
    <row r="25" spans="1:38" ht="26.4" outlineLevel="3" x14ac:dyDescent="0.25">
      <c r="A25" s="24" t="s">
        <v>36</v>
      </c>
      <c r="B25" s="25" t="s">
        <v>37</v>
      </c>
      <c r="C25" s="26" t="s">
        <v>36</v>
      </c>
      <c r="D25" s="26"/>
      <c r="E25" s="27"/>
      <c r="F25" s="26"/>
      <c r="G25" s="26"/>
      <c r="H25" s="26"/>
      <c r="I25" s="26"/>
      <c r="J25" s="26"/>
      <c r="K25" s="26"/>
      <c r="L25" s="26"/>
      <c r="M25" s="26"/>
      <c r="N25" s="28">
        <v>0</v>
      </c>
      <c r="O25" s="28">
        <v>1112347</v>
      </c>
      <c r="P25" s="28">
        <v>0</v>
      </c>
      <c r="Q25" s="28">
        <v>1112347</v>
      </c>
      <c r="R25" s="28">
        <v>1112347</v>
      </c>
      <c r="S25" s="28">
        <v>1112347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919260</v>
      </c>
      <c r="Z25" s="28">
        <v>919260</v>
      </c>
      <c r="AA25" s="28">
        <v>0</v>
      </c>
      <c r="AB25" s="28">
        <v>919260</v>
      </c>
      <c r="AC25" s="28">
        <v>919260</v>
      </c>
      <c r="AD25" s="28">
        <v>919260</v>
      </c>
      <c r="AE25" s="29">
        <v>0.82641477884149461</v>
      </c>
      <c r="AF25" s="28">
        <v>193087</v>
      </c>
      <c r="AG25" s="29">
        <v>0.82641477884149461</v>
      </c>
      <c r="AH25" s="28">
        <v>0</v>
      </c>
      <c r="AI25" s="7"/>
      <c r="AJ25" s="28">
        <v>1112347</v>
      </c>
      <c r="AK25" s="14">
        <v>1162347</v>
      </c>
      <c r="AL25" s="23">
        <f t="shared" si="0"/>
        <v>104.49500021126501</v>
      </c>
    </row>
    <row r="26" spans="1:38" ht="26.4" outlineLevel="3" x14ac:dyDescent="0.25">
      <c r="A26" s="24" t="s">
        <v>43</v>
      </c>
      <c r="B26" s="25" t="s">
        <v>44</v>
      </c>
      <c r="C26" s="26" t="s">
        <v>43</v>
      </c>
      <c r="D26" s="26"/>
      <c r="E26" s="27"/>
      <c r="F26" s="26"/>
      <c r="G26" s="26"/>
      <c r="H26" s="26"/>
      <c r="I26" s="26"/>
      <c r="J26" s="26"/>
      <c r="K26" s="26"/>
      <c r="L26" s="26"/>
      <c r="M26" s="26"/>
      <c r="N26" s="28">
        <v>0</v>
      </c>
      <c r="O26" s="28">
        <v>31400</v>
      </c>
      <c r="P26" s="28">
        <v>1100</v>
      </c>
      <c r="Q26" s="28">
        <v>32500</v>
      </c>
      <c r="R26" s="28">
        <v>32500</v>
      </c>
      <c r="S26" s="28">
        <v>32500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13016.99</v>
      </c>
      <c r="Z26" s="28">
        <v>13016.99</v>
      </c>
      <c r="AA26" s="28">
        <v>0</v>
      </c>
      <c r="AB26" s="28">
        <v>13016.99</v>
      </c>
      <c r="AC26" s="28">
        <v>13016.99</v>
      </c>
      <c r="AD26" s="28">
        <v>13016.99</v>
      </c>
      <c r="AE26" s="29">
        <v>0.40052276923076924</v>
      </c>
      <c r="AF26" s="28">
        <v>19483.009999999998</v>
      </c>
      <c r="AG26" s="29">
        <v>0.40052276923076924</v>
      </c>
      <c r="AH26" s="28">
        <v>0</v>
      </c>
      <c r="AI26" s="7"/>
      <c r="AJ26" s="28">
        <v>32500</v>
      </c>
      <c r="AK26" s="14">
        <v>36100</v>
      </c>
      <c r="AL26" s="23">
        <f t="shared" si="0"/>
        <v>111.07692307692307</v>
      </c>
    </row>
    <row r="27" spans="1:38" ht="26.4" customHeight="1" outlineLevel="3" x14ac:dyDescent="0.25">
      <c r="A27" s="24" t="s">
        <v>38</v>
      </c>
      <c r="B27" s="30" t="s">
        <v>39</v>
      </c>
      <c r="C27" s="26" t="s">
        <v>38</v>
      </c>
      <c r="D27" s="26"/>
      <c r="E27" s="27"/>
      <c r="F27" s="26"/>
      <c r="G27" s="26"/>
      <c r="H27" s="26"/>
      <c r="I27" s="26"/>
      <c r="J27" s="26"/>
      <c r="K27" s="26"/>
      <c r="L27" s="26"/>
      <c r="M27" s="26"/>
      <c r="N27" s="28">
        <v>0</v>
      </c>
      <c r="O27" s="28">
        <v>175571</v>
      </c>
      <c r="P27" s="28">
        <v>98000</v>
      </c>
      <c r="Q27" s="28">
        <v>273571</v>
      </c>
      <c r="R27" s="28">
        <v>273571</v>
      </c>
      <c r="S27" s="28">
        <v>273571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138200</v>
      </c>
      <c r="Z27" s="28">
        <v>138200</v>
      </c>
      <c r="AA27" s="28">
        <v>0</v>
      </c>
      <c r="AB27" s="28">
        <v>138200</v>
      </c>
      <c r="AC27" s="28">
        <v>138200</v>
      </c>
      <c r="AD27" s="28">
        <v>138200</v>
      </c>
      <c r="AE27" s="29">
        <v>0.50517050418355747</v>
      </c>
      <c r="AF27" s="28">
        <v>135371</v>
      </c>
      <c r="AG27" s="29">
        <v>0.50517050418355747</v>
      </c>
      <c r="AH27" s="28">
        <v>0</v>
      </c>
      <c r="AI27" s="7"/>
      <c r="AJ27" s="28">
        <v>273571</v>
      </c>
      <c r="AK27" s="14">
        <v>228040</v>
      </c>
      <c r="AL27" s="23">
        <f t="shared" si="0"/>
        <v>83.35678854849381</v>
      </c>
    </row>
    <row r="28" spans="1:38" s="4" customFormat="1" ht="20.399999999999999" customHeight="1" thickBot="1" x14ac:dyDescent="0.3">
      <c r="A28" s="41" t="s">
        <v>40</v>
      </c>
      <c r="B28" s="42"/>
      <c r="C28" s="42"/>
      <c r="D28" s="42"/>
      <c r="E28" s="42"/>
      <c r="F28" s="42"/>
      <c r="G28" s="42"/>
      <c r="H28" s="31"/>
      <c r="I28" s="31"/>
      <c r="J28" s="31"/>
      <c r="K28" s="31"/>
      <c r="L28" s="31"/>
      <c r="M28" s="31"/>
      <c r="N28" s="32">
        <v>0</v>
      </c>
      <c r="O28" s="32">
        <v>1786951</v>
      </c>
      <c r="P28" s="32">
        <v>261515.58</v>
      </c>
      <c r="Q28" s="32">
        <v>2048466.58</v>
      </c>
      <c r="R28" s="32">
        <v>2048466.58</v>
      </c>
      <c r="S28" s="32">
        <v>2048466.58</v>
      </c>
      <c r="T28" s="32">
        <v>0</v>
      </c>
      <c r="U28" s="32">
        <v>0</v>
      </c>
      <c r="V28" s="32">
        <v>0</v>
      </c>
      <c r="W28" s="32">
        <v>0</v>
      </c>
      <c r="X28" s="32">
        <v>79250.490000000005</v>
      </c>
      <c r="Y28" s="32">
        <v>1449291.12</v>
      </c>
      <c r="Z28" s="32">
        <v>1370040.63</v>
      </c>
      <c r="AA28" s="32">
        <v>79250.490000000005</v>
      </c>
      <c r="AB28" s="32">
        <v>1449291.12</v>
      </c>
      <c r="AC28" s="32">
        <v>1370040.63</v>
      </c>
      <c r="AD28" s="32">
        <v>1370040.63</v>
      </c>
      <c r="AE28" s="33">
        <v>0.66881278092415841</v>
      </c>
      <c r="AF28" s="32">
        <v>678425.95</v>
      </c>
      <c r="AG28" s="33">
        <v>0.66881278092415841</v>
      </c>
      <c r="AH28" s="32">
        <v>0</v>
      </c>
      <c r="AI28" s="34"/>
      <c r="AJ28" s="35">
        <f>AJ24+AJ9</f>
        <v>1767139.17</v>
      </c>
      <c r="AK28" s="35">
        <f>AK24+AK9</f>
        <v>1880850</v>
      </c>
      <c r="AL28" s="36">
        <f t="shared" si="0"/>
        <v>106.43474107361901</v>
      </c>
    </row>
    <row r="29" spans="1:38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 t="s">
        <v>1</v>
      </c>
      <c r="AE29" s="2"/>
      <c r="AF29" s="2"/>
      <c r="AG29" s="2"/>
      <c r="AH29" s="2"/>
      <c r="AI29" s="2"/>
      <c r="AJ29" s="2"/>
    </row>
    <row r="30" spans="1:38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1"/>
      <c r="AC30" s="1"/>
      <c r="AD30" s="1"/>
      <c r="AE30" s="1"/>
      <c r="AF30" s="1"/>
      <c r="AG30" s="1"/>
      <c r="AH30" s="1"/>
      <c r="AI30" s="1"/>
      <c r="AJ30" s="2"/>
    </row>
  </sheetData>
  <mergeCells count="33">
    <mergeCell ref="X6:Z6"/>
    <mergeCell ref="AA6:AC7"/>
    <mergeCell ref="AE6:AE7"/>
    <mergeCell ref="A1:AI1"/>
    <mergeCell ref="AL6:AL7"/>
    <mergeCell ref="O6:O7"/>
    <mergeCell ref="A2:AL3"/>
    <mergeCell ref="Q6:Q7"/>
    <mergeCell ref="R6:R7"/>
    <mergeCell ref="A4:AG4"/>
    <mergeCell ref="AF6:AG6"/>
    <mergeCell ref="AH6:AI6"/>
    <mergeCell ref="T6:T7"/>
    <mergeCell ref="S6:S7"/>
    <mergeCell ref="U6:U7"/>
    <mergeCell ref="AJ6:AJ7"/>
    <mergeCell ref="AK6:AK7"/>
    <mergeCell ref="P6:P7"/>
    <mergeCell ref="A5:AL5"/>
    <mergeCell ref="A30:AA30"/>
    <mergeCell ref="A28:G28"/>
    <mergeCell ref="E6:G6"/>
    <mergeCell ref="A6:A7"/>
    <mergeCell ref="B6:B7"/>
    <mergeCell ref="C6:C7"/>
    <mergeCell ref="D6:D7"/>
    <mergeCell ref="H6:J6"/>
    <mergeCell ref="K6:K7"/>
    <mergeCell ref="L6:L7"/>
    <mergeCell ref="M6:M7"/>
    <mergeCell ref="N6:N7"/>
    <mergeCell ref="V6:V7"/>
    <mergeCell ref="W6:W7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0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20FC82-BE59-4654-BD34-2465C14AB49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(6)</vt:lpstr>
      <vt:lpstr>'Документ (6)'!Заголовки_для_печати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 Windows</cp:lastModifiedBy>
  <cp:lastPrinted>2022-11-12T09:05:59Z</cp:lastPrinted>
  <dcterms:created xsi:type="dcterms:W3CDTF">2022-11-02T06:49:39Z</dcterms:created>
  <dcterms:modified xsi:type="dcterms:W3CDTF">2022-11-12T12:58:56Z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